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Riigiabi\VTA, GERA 2021-2024 aruanded ja kaaskirjad\Riigiabi aastaaruanne 2024\"/>
    </mc:Choice>
  </mc:AlternateContent>
  <xr:revisionPtr revIDLastSave="0" documentId="13_ncr:1_{32D389A4-A4C1-45F1-8537-0B1A2C25F1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ITAMISEKS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" l="1"/>
  <c r="F40" i="1"/>
  <c r="H27" i="1"/>
  <c r="H26" i="1" s="1"/>
  <c r="F26" i="1"/>
  <c r="F50" i="1"/>
  <c r="G51" i="1"/>
  <c r="H51" i="1" s="1"/>
  <c r="G52" i="1"/>
  <c r="H52" i="1" s="1"/>
  <c r="G49" i="1"/>
  <c r="H49" i="1" s="1"/>
  <c r="F48" i="1"/>
  <c r="G45" i="1"/>
  <c r="H45" i="1" s="1"/>
  <c r="G43" i="1"/>
  <c r="H43" i="1" s="1"/>
  <c r="G42" i="1"/>
  <c r="H42" i="1" s="1"/>
  <c r="G41" i="1"/>
  <c r="H41" i="1" s="1"/>
  <c r="G47" i="1"/>
  <c r="H47" i="1" s="1"/>
  <c r="G46" i="1"/>
  <c r="H46" i="1" s="1"/>
  <c r="G44" i="1"/>
  <c r="H44" i="1" s="1"/>
  <c r="G40" i="1"/>
  <c r="H40" i="1" s="1"/>
  <c r="G39" i="1"/>
  <c r="H39" i="1" s="1"/>
  <c r="G32" i="1"/>
  <c r="H32" i="1" s="1"/>
  <c r="G33" i="1"/>
  <c r="H33" i="1" s="1"/>
  <c r="G34" i="1"/>
  <c r="H34" i="1" s="1"/>
  <c r="F30" i="1"/>
  <c r="G35" i="1"/>
  <c r="H35" i="1" s="1"/>
  <c r="G38" i="1"/>
  <c r="H38" i="1" s="1"/>
  <c r="F37" i="1"/>
  <c r="G37" i="1" s="1"/>
  <c r="G36" i="1"/>
  <c r="H36" i="1" s="1"/>
  <c r="G31" i="1"/>
  <c r="H31" i="1" s="1"/>
  <c r="F15" i="1"/>
  <c r="F18" i="1"/>
  <c r="G18" i="1" s="1"/>
  <c r="H18" i="1" s="1"/>
  <c r="G8" i="1"/>
  <c r="H8" i="1" s="1"/>
  <c r="G6" i="1"/>
  <c r="F7" i="1"/>
  <c r="G7" i="1" s="1"/>
  <c r="F28" i="1"/>
  <c r="H29" i="1"/>
  <c r="H28" i="1" s="1"/>
  <c r="G24" i="1"/>
  <c r="F24" i="1"/>
  <c r="G22" i="1"/>
  <c r="F22" i="1"/>
  <c r="H25" i="1"/>
  <c r="H24" i="1" s="1"/>
  <c r="H23" i="1"/>
  <c r="H22" i="1" s="1"/>
  <c r="H21" i="1"/>
  <c r="H20" i="1"/>
  <c r="G17" i="1"/>
  <c r="H17" i="1" s="1"/>
  <c r="G11" i="1"/>
  <c r="H11" i="1" s="1"/>
  <c r="G13" i="1"/>
  <c r="H13" i="1" s="1"/>
  <c r="G19" i="1"/>
  <c r="H19" i="1" s="1"/>
  <c r="G16" i="1"/>
  <c r="H16" i="1" s="1"/>
  <c r="G14" i="1"/>
  <c r="H14" i="1" s="1"/>
  <c r="G12" i="1"/>
  <c r="H12" i="1" s="1"/>
  <c r="G10" i="1"/>
  <c r="H10" i="1" s="1"/>
  <c r="G9" i="1"/>
  <c r="H9" i="1" s="1"/>
  <c r="G50" i="1" l="1"/>
  <c r="H50" i="1" s="1"/>
  <c r="G48" i="1"/>
  <c r="H48" i="1" s="1"/>
  <c r="H30" i="1"/>
  <c r="H37" i="1"/>
  <c r="H7" i="1"/>
  <c r="G15" i="1"/>
  <c r="H15" i="1" s="1"/>
  <c r="F5" i="1" l="1"/>
  <c r="G5" i="1" s="1"/>
  <c r="H5" i="1" l="1"/>
  <c r="H6" i="1"/>
</calcChain>
</file>

<file path=xl/sharedStrings.xml><?xml version="1.0" encoding="utf-8"?>
<sst xmlns="http://schemas.openxmlformats.org/spreadsheetml/2006/main" count="72" uniqueCount="47">
  <si>
    <t>Euroopa Komisjoni number</t>
  </si>
  <si>
    <t>Abimeetme nimetus</t>
  </si>
  <si>
    <t>Peaeesmärk ja alameesmärk</t>
  </si>
  <si>
    <t>Abi saajate arv</t>
  </si>
  <si>
    <t>Väljamakse summa</t>
  </si>
  <si>
    <t>Kogu summa</t>
  </si>
  <si>
    <t>sh Eesti vahendid</t>
  </si>
  <si>
    <t>sh Euroopa vahendid</t>
  </si>
  <si>
    <t>Kalanduslik VTA</t>
  </si>
  <si>
    <t>s.h. palgatoetus</t>
  </si>
  <si>
    <t>Põllumajanduslik VTA</t>
  </si>
  <si>
    <t>Koolitus VTA</t>
  </si>
  <si>
    <t>Nõustamine VTA</t>
  </si>
  <si>
    <t>Palgatoetus VTA</t>
  </si>
  <si>
    <t>EK grupierandi määrus 651/2014 Ebasoodsas olukorras olevate või puudega töötajate jaoks antav abi (artiklid 32-35)</t>
  </si>
  <si>
    <t>s.h ebasoodsas olukorras olevate töötajate töölevõtmiseks palgatoetuste vormis antav abi (artikkel 32)</t>
  </si>
  <si>
    <t>Kohandamine</t>
  </si>
  <si>
    <t xml:space="preserve">EK grupierandi määrus 651/2014 Koolitusabi (artikkel 31) </t>
  </si>
  <si>
    <t>Abi-meede</t>
  </si>
  <si>
    <t>&gt;&gt; Ebasoodsas olukorras olevate töötajate töölevõtmiseks palgatoetuste vormis antav abi (artikkel 32)</t>
  </si>
  <si>
    <t>&gt;&gt; Koolitusabi</t>
  </si>
  <si>
    <t>Alaealise töötamise toetus VTA</t>
  </si>
  <si>
    <t>Tööandja koolitustoetus VTA</t>
  </si>
  <si>
    <t>SA.60665</t>
  </si>
  <si>
    <t>Tööhõiveprogramm 2021-2023</t>
  </si>
  <si>
    <t>Tööhõiveprogramm 2021-2023 (põllumajanduslik ja kalanduslik VTA)</t>
  </si>
  <si>
    <t>Noortele tööturuteenuste osutamine COVID-19 kriisi mõjudest taastumiseks VTA</t>
  </si>
  <si>
    <t>Noortele tööturuteenuste osutamine COVID-19 kriisi mõjudest taastumiseks - põllumajanduslik ja kalanduslik VTA</t>
  </si>
  <si>
    <t>Noortele tööturuteenuste osutamine COVID-19 kriisi mõjudest taastumiseks</t>
  </si>
  <si>
    <t>SA.102473</t>
  </si>
  <si>
    <t>Eesti Töötukassa 2024 a. riigiabi  ja vähese tähtsusega abi aruanne</t>
  </si>
  <si>
    <t>Pagulased</t>
  </si>
  <si>
    <t>Tööhõiveprogramm 2024-2029 (põllumajanduslik ja kalanduslik VTA)</t>
  </si>
  <si>
    <t>EVAT</t>
  </si>
  <si>
    <t xml:space="preserve">     EVAT</t>
  </si>
  <si>
    <t xml:space="preserve">     Alaealise töötamise toetus VTA</t>
  </si>
  <si>
    <t>Tugiiiskiu teenus</t>
  </si>
  <si>
    <t xml:space="preserve">Koolitus </t>
  </si>
  <si>
    <t>Tööhõiveprogramm 2024-2029</t>
  </si>
  <si>
    <t>Mentorluse tasu</t>
  </si>
  <si>
    <t xml:space="preserve"> Mentorluse tasu  </t>
  </si>
  <si>
    <t>Tugiisiku teenus</t>
  </si>
  <si>
    <t>&gt;&gt; Abi puudega töötajate tööhõivega kasnevate lisakulude hüvitamiseks (artikkel 34)</t>
  </si>
  <si>
    <t>Tööhõiveprogramm 2024-2029 (GERA)</t>
  </si>
  <si>
    <t>Noortele tööturuteenuste osutamine COVID-19 kriisi mõjudest taastumiseks (GERA)</t>
  </si>
  <si>
    <t>SA.111154</t>
  </si>
  <si>
    <t>SA.109966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</si>
</sst>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8"/>
      <color rgb="FF333333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name val="Helvetica"/>
      <charset val="186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DDDDDD"/>
      </bottom>
      <diagonal/>
    </border>
    <border>
      <left/>
      <right/>
      <top style="medium">
        <color indexed="64"/>
      </top>
      <bottom style="medium">
        <color rgb="FFDDDDDD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Fill="1"/>
    <xf numFmtId="4" fontId="1" fillId="0" borderId="0" xfId="0" applyNumberFormat="1" applyFont="1" applyFill="1"/>
    <xf numFmtId="4" fontId="2" fillId="0" borderId="9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4" fontId="3" fillId="0" borderId="0" xfId="0" applyNumberFormat="1" applyFont="1" applyFill="1" applyBorder="1"/>
    <xf numFmtId="4" fontId="3" fillId="0" borderId="7" xfId="0" applyNumberFormat="1" applyFont="1" applyFill="1" applyBorder="1"/>
    <xf numFmtId="4" fontId="3" fillId="0" borderId="10" xfId="0" applyNumberFormat="1" applyFont="1" applyFill="1" applyBorder="1"/>
    <xf numFmtId="4" fontId="3" fillId="0" borderId="2" xfId="0" applyNumberFormat="1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/>
    <xf numFmtId="4" fontId="3" fillId="0" borderId="5" xfId="0" applyNumberFormat="1" applyFont="1" applyFill="1" applyBorder="1" applyAlignment="1">
      <alignment wrapText="1"/>
    </xf>
    <xf numFmtId="4" fontId="4" fillId="0" borderId="9" xfId="0" applyNumberFormat="1" applyFont="1" applyFill="1" applyBorder="1"/>
    <xf numFmtId="4" fontId="4" fillId="0" borderId="10" xfId="0" applyNumberFormat="1" applyFont="1" applyFill="1" applyBorder="1"/>
    <xf numFmtId="4" fontId="3" fillId="0" borderId="1" xfId="0" applyNumberFormat="1" applyFont="1" applyFill="1" applyBorder="1"/>
    <xf numFmtId="4" fontId="4" fillId="0" borderId="5" xfId="0" applyNumberFormat="1" applyFont="1" applyFill="1" applyBorder="1"/>
    <xf numFmtId="4" fontId="3" fillId="0" borderId="4" xfId="0" applyNumberFormat="1" applyFont="1" applyFill="1" applyBorder="1"/>
    <xf numFmtId="4" fontId="3" fillId="0" borderId="9" xfId="0" applyNumberFormat="1" applyFont="1" applyFill="1" applyBorder="1"/>
    <xf numFmtId="4" fontId="3" fillId="0" borderId="11" xfId="0" applyNumberFormat="1" applyFont="1" applyFill="1" applyBorder="1"/>
    <xf numFmtId="1" fontId="3" fillId="0" borderId="6" xfId="0" applyNumberFormat="1" applyFont="1" applyFill="1" applyBorder="1" applyAlignment="1">
      <alignment horizontal="center" wrapText="1"/>
    </xf>
    <xf numFmtId="4" fontId="4" fillId="0" borderId="5" xfId="0" applyNumberFormat="1" applyFont="1" applyFill="1" applyBorder="1" applyAlignment="1">
      <alignment wrapText="1"/>
    </xf>
    <xf numFmtId="4" fontId="4" fillId="0" borderId="7" xfId="0" applyNumberFormat="1" applyFont="1" applyFill="1" applyBorder="1"/>
    <xf numFmtId="0" fontId="4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4" fontId="4" fillId="0" borderId="11" xfId="0" applyNumberFormat="1" applyFont="1" applyFill="1" applyBorder="1"/>
    <xf numFmtId="4" fontId="5" fillId="0" borderId="5" xfId="0" applyNumberFormat="1" applyFont="1" applyFill="1" applyBorder="1"/>
    <xf numFmtId="1" fontId="3" fillId="0" borderId="5" xfId="0" applyNumberFormat="1" applyFont="1" applyFill="1" applyBorder="1" applyAlignment="1">
      <alignment horizontal="center" wrapText="1"/>
    </xf>
    <xf numFmtId="1" fontId="3" fillId="0" borderId="3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wrapText="1"/>
    </xf>
    <xf numFmtId="1" fontId="3" fillId="0" borderId="8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6" fillId="0" borderId="0" xfId="0" applyFont="1" applyFill="1"/>
    <xf numFmtId="1" fontId="3" fillId="0" borderId="12" xfId="0" applyNumberFormat="1" applyFont="1" applyFill="1" applyBorder="1" applyAlignment="1">
      <alignment horizontal="center" wrapText="1"/>
    </xf>
    <xf numFmtId="1" fontId="3" fillId="0" borderId="9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wrapText="1"/>
    </xf>
    <xf numFmtId="4" fontId="4" fillId="0" borderId="2" xfId="0" applyNumberFormat="1" applyFont="1" applyFill="1" applyBorder="1"/>
    <xf numFmtId="0" fontId="3" fillId="0" borderId="13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10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/>
    <xf numFmtId="4" fontId="4" fillId="0" borderId="4" xfId="0" applyNumberFormat="1" applyFont="1" applyFill="1" applyBorder="1"/>
    <xf numFmtId="0" fontId="3" fillId="0" borderId="13" xfId="0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horizontal="center" wrapText="1"/>
    </xf>
    <xf numFmtId="1" fontId="8" fillId="0" borderId="0" xfId="0" applyNumberFormat="1" applyFont="1" applyFill="1"/>
    <xf numFmtId="0" fontId="3" fillId="0" borderId="6" xfId="0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/>
    </xf>
    <xf numFmtId="0" fontId="7" fillId="0" borderId="0" xfId="0" applyFont="1" applyFill="1"/>
    <xf numFmtId="4" fontId="7" fillId="0" borderId="0" xfId="0" applyNumberFormat="1" applyFont="1" applyFill="1"/>
    <xf numFmtId="4" fontId="6" fillId="0" borderId="0" xfId="0" applyNumberFormat="1" applyFont="1" applyFill="1"/>
    <xf numFmtId="0" fontId="4" fillId="0" borderId="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4" fontId="4" fillId="0" borderId="5" xfId="0" applyNumberFormat="1" applyFont="1" applyFill="1" applyBorder="1" applyAlignment="1">
      <alignment vertical="center" wrapText="1"/>
    </xf>
    <xf numFmtId="1" fontId="9" fillId="0" borderId="8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4" fillId="0" borderId="10" xfId="0" applyNumberFormat="1" applyFont="1" applyFill="1" applyBorder="1" applyAlignment="1">
      <alignment wrapText="1"/>
    </xf>
    <xf numFmtId="0" fontId="10" fillId="0" borderId="0" xfId="0" applyFont="1"/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1" fontId="3" fillId="0" borderId="6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8"/>
  <sheetViews>
    <sheetView tabSelected="1" topLeftCell="A19" workbookViewId="0">
      <selection activeCell="J25" sqref="J25"/>
    </sheetView>
  </sheetViews>
  <sheetFormatPr defaultColWidth="9.140625" defaultRowHeight="15" x14ac:dyDescent="0.25"/>
  <cols>
    <col min="1" max="1" width="9" style="35" customWidth="1"/>
    <col min="2" max="2" width="9.140625" style="1"/>
    <col min="3" max="3" width="46.5703125" style="1" customWidth="1"/>
    <col min="4" max="4" width="27.7109375" style="1" customWidth="1"/>
    <col min="5" max="5" width="8.85546875" style="63"/>
    <col min="6" max="6" width="16.5703125" style="2" customWidth="1"/>
    <col min="7" max="7" width="12.7109375" style="1" bestFit="1" customWidth="1"/>
    <col min="8" max="8" width="12.5703125" style="1" customWidth="1"/>
    <col min="9" max="9" width="12.42578125" style="66" bestFit="1" customWidth="1"/>
    <col min="10" max="10" width="20.85546875" style="1" customWidth="1"/>
    <col min="11" max="16384" width="9.140625" style="1"/>
  </cols>
  <sheetData>
    <row r="1" spans="1:9" ht="18.75" x14ac:dyDescent="0.3">
      <c r="A1" s="81" t="s">
        <v>30</v>
      </c>
    </row>
    <row r="2" spans="1:9" ht="15.75" thickBot="1" x14ac:dyDescent="0.3">
      <c r="F2" s="82"/>
      <c r="G2" s="82"/>
      <c r="H2" s="82"/>
    </row>
    <row r="3" spans="1:9" ht="20.45" customHeight="1" x14ac:dyDescent="0.25">
      <c r="A3" s="83" t="s">
        <v>18</v>
      </c>
      <c r="B3" s="85" t="s">
        <v>0</v>
      </c>
      <c r="C3" s="85" t="s">
        <v>1</v>
      </c>
      <c r="D3" s="85" t="s">
        <v>2</v>
      </c>
      <c r="E3" s="87" t="s">
        <v>3</v>
      </c>
      <c r="F3" s="89" t="s">
        <v>4</v>
      </c>
      <c r="G3" s="85"/>
      <c r="H3" s="90"/>
    </row>
    <row r="4" spans="1:9" ht="23.25" thickBot="1" x14ac:dyDescent="0.3">
      <c r="A4" s="84"/>
      <c r="B4" s="86"/>
      <c r="C4" s="86"/>
      <c r="D4" s="86"/>
      <c r="E4" s="88"/>
      <c r="F4" s="3" t="s">
        <v>5</v>
      </c>
      <c r="G4" s="4" t="s">
        <v>6</v>
      </c>
      <c r="H4" s="5" t="s">
        <v>7</v>
      </c>
    </row>
    <row r="5" spans="1:9" ht="23.25" thickBot="1" x14ac:dyDescent="0.3">
      <c r="A5" s="44">
        <v>20949</v>
      </c>
      <c r="B5" s="40" t="s">
        <v>23</v>
      </c>
      <c r="C5" s="71" t="s">
        <v>24</v>
      </c>
      <c r="D5" s="52" t="s">
        <v>17</v>
      </c>
      <c r="E5" s="31"/>
      <c r="F5" s="58">
        <f>F6</f>
        <v>2406.3000000000002</v>
      </c>
      <c r="G5" s="9">
        <f>F5</f>
        <v>2406.3000000000002</v>
      </c>
      <c r="H5" s="17">
        <f t="shared" ref="H5:H8" si="0">F5-G5</f>
        <v>0</v>
      </c>
    </row>
    <row r="6" spans="1:9" x14ac:dyDescent="0.25">
      <c r="A6" s="23"/>
      <c r="B6" s="53"/>
      <c r="C6" s="69"/>
      <c r="D6" s="53" t="s">
        <v>20</v>
      </c>
      <c r="E6" s="64">
        <v>1</v>
      </c>
      <c r="F6" s="74">
        <v>2406.3000000000002</v>
      </c>
      <c r="G6" s="10">
        <f t="shared" ref="G6:G8" si="1">F6</f>
        <v>2406.3000000000002</v>
      </c>
      <c r="H6" s="22">
        <f t="shared" si="0"/>
        <v>0</v>
      </c>
    </row>
    <row r="7" spans="1:9" ht="45" x14ac:dyDescent="0.25">
      <c r="A7" s="23"/>
      <c r="B7" s="53"/>
      <c r="C7" s="69"/>
      <c r="D7" s="54" t="s">
        <v>14</v>
      </c>
      <c r="E7" s="65"/>
      <c r="F7" s="12">
        <f>F8</f>
        <v>1671.25</v>
      </c>
      <c r="G7" s="6">
        <f t="shared" si="1"/>
        <v>1671.25</v>
      </c>
      <c r="H7" s="7">
        <f t="shared" si="0"/>
        <v>0</v>
      </c>
    </row>
    <row r="8" spans="1:9" ht="34.5" thickBot="1" x14ac:dyDescent="0.3">
      <c r="A8" s="23"/>
      <c r="B8" s="53"/>
      <c r="C8" s="69"/>
      <c r="D8" s="53" t="s">
        <v>19</v>
      </c>
      <c r="E8" s="65">
        <v>3</v>
      </c>
      <c r="F8" s="21">
        <v>1671.25</v>
      </c>
      <c r="G8" s="10">
        <f t="shared" si="1"/>
        <v>1671.25</v>
      </c>
      <c r="H8" s="22">
        <f t="shared" si="0"/>
        <v>0</v>
      </c>
      <c r="I8" s="68"/>
    </row>
    <row r="9" spans="1:9" ht="15.75" thickBot="1" x14ac:dyDescent="0.3">
      <c r="A9" s="32">
        <v>20985</v>
      </c>
      <c r="B9" s="40"/>
      <c r="C9" s="61" t="s">
        <v>24</v>
      </c>
      <c r="D9" s="40" t="s">
        <v>22</v>
      </c>
      <c r="E9" s="36">
        <v>81</v>
      </c>
      <c r="F9" s="15">
        <v>264520.67</v>
      </c>
      <c r="G9" s="9">
        <f>F9</f>
        <v>264520.67</v>
      </c>
      <c r="H9" s="17">
        <f t="shared" ref="H9:H19" si="2">F9-G9</f>
        <v>0</v>
      </c>
    </row>
    <row r="10" spans="1:9" x14ac:dyDescent="0.25">
      <c r="A10" s="29"/>
      <c r="B10" s="34"/>
      <c r="C10" s="69"/>
      <c r="D10" s="41" t="s">
        <v>11</v>
      </c>
      <c r="E10" s="27">
        <v>4</v>
      </c>
      <c r="F10" s="12">
        <v>4812.8</v>
      </c>
      <c r="G10" s="6">
        <f>F10</f>
        <v>4812.8</v>
      </c>
      <c r="H10" s="7">
        <f t="shared" si="2"/>
        <v>0</v>
      </c>
    </row>
    <row r="11" spans="1:9" x14ac:dyDescent="0.25">
      <c r="A11" s="29"/>
      <c r="B11" s="34"/>
      <c r="C11" s="69"/>
      <c r="D11" s="41" t="s">
        <v>31</v>
      </c>
      <c r="E11" s="27">
        <v>1</v>
      </c>
      <c r="F11" s="11">
        <v>2000</v>
      </c>
      <c r="G11" s="6">
        <f t="shared" ref="G11:G14" si="3">F11</f>
        <v>2000</v>
      </c>
      <c r="H11" s="7">
        <f t="shared" si="2"/>
        <v>0</v>
      </c>
    </row>
    <row r="12" spans="1:9" x14ac:dyDescent="0.25">
      <c r="A12" s="29"/>
      <c r="B12" s="34"/>
      <c r="C12" s="69"/>
      <c r="D12" s="41" t="s">
        <v>12</v>
      </c>
      <c r="E12" s="27">
        <v>4</v>
      </c>
      <c r="F12" s="12">
        <v>4777.5</v>
      </c>
      <c r="G12" s="6">
        <f t="shared" si="3"/>
        <v>4777.5</v>
      </c>
      <c r="H12" s="7">
        <f t="shared" si="2"/>
        <v>0</v>
      </c>
    </row>
    <row r="13" spans="1:9" x14ac:dyDescent="0.25">
      <c r="A13" s="29"/>
      <c r="B13" s="34"/>
      <c r="C13" s="69"/>
      <c r="D13" s="41" t="s">
        <v>21</v>
      </c>
      <c r="E13" s="27">
        <v>132</v>
      </c>
      <c r="F13" s="12">
        <v>354343.11</v>
      </c>
      <c r="G13" s="6">
        <f t="shared" si="3"/>
        <v>354343.11</v>
      </c>
      <c r="H13" s="7">
        <f t="shared" si="2"/>
        <v>0</v>
      </c>
    </row>
    <row r="14" spans="1:9" ht="15.75" thickBot="1" x14ac:dyDescent="0.3">
      <c r="A14" s="30"/>
      <c r="B14" s="42"/>
      <c r="C14" s="70"/>
      <c r="D14" s="43" t="s">
        <v>13</v>
      </c>
      <c r="E14" s="37">
        <v>669</v>
      </c>
      <c r="F14" s="18">
        <v>337782.77</v>
      </c>
      <c r="G14" s="8">
        <f t="shared" si="3"/>
        <v>337782.77</v>
      </c>
      <c r="H14" s="19">
        <f t="shared" si="2"/>
        <v>0</v>
      </c>
      <c r="I14" s="68"/>
    </row>
    <row r="15" spans="1:9" ht="23.25" thickBot="1" x14ac:dyDescent="0.3">
      <c r="A15" s="44">
        <v>20986</v>
      </c>
      <c r="B15" s="45"/>
      <c r="C15" s="61" t="s">
        <v>25</v>
      </c>
      <c r="D15" s="45" t="s">
        <v>10</v>
      </c>
      <c r="E15" s="28"/>
      <c r="F15" s="15">
        <f>F16+F17</f>
        <v>8813.39</v>
      </c>
      <c r="G15" s="9">
        <f>F15</f>
        <v>8813.39</v>
      </c>
      <c r="H15" s="17">
        <f t="shared" si="2"/>
        <v>0</v>
      </c>
    </row>
    <row r="16" spans="1:9" x14ac:dyDescent="0.25">
      <c r="A16" s="24"/>
      <c r="B16" s="41"/>
      <c r="C16" s="72"/>
      <c r="D16" s="34" t="s">
        <v>9</v>
      </c>
      <c r="E16" s="20">
        <v>8</v>
      </c>
      <c r="F16" s="26">
        <v>2966.99</v>
      </c>
      <c r="G16" s="10">
        <f>F16</f>
        <v>2966.99</v>
      </c>
      <c r="H16" s="22">
        <f t="shared" si="2"/>
        <v>0</v>
      </c>
    </row>
    <row r="17" spans="1:9" x14ac:dyDescent="0.25">
      <c r="A17" s="24"/>
      <c r="B17" s="41"/>
      <c r="C17" s="72"/>
      <c r="D17" s="57" t="s">
        <v>21</v>
      </c>
      <c r="E17" s="20">
        <v>9</v>
      </c>
      <c r="F17" s="16">
        <v>5846.4</v>
      </c>
      <c r="G17" s="10">
        <f t="shared" ref="G17" si="4">F17</f>
        <v>5846.4</v>
      </c>
      <c r="H17" s="22">
        <f t="shared" si="2"/>
        <v>0</v>
      </c>
    </row>
    <row r="18" spans="1:9" x14ac:dyDescent="0.25">
      <c r="A18" s="24"/>
      <c r="B18" s="41"/>
      <c r="C18" s="72"/>
      <c r="D18" s="41" t="s">
        <v>8</v>
      </c>
      <c r="E18" s="20"/>
      <c r="F18" s="11">
        <f>+F19</f>
        <v>795</v>
      </c>
      <c r="G18" s="6">
        <f>F18</f>
        <v>795</v>
      </c>
      <c r="H18" s="7">
        <f t="shared" si="2"/>
        <v>0</v>
      </c>
    </row>
    <row r="19" spans="1:9" ht="15.75" thickBot="1" x14ac:dyDescent="0.3">
      <c r="A19" s="46"/>
      <c r="B19" s="43"/>
      <c r="C19" s="73"/>
      <c r="D19" s="42" t="s">
        <v>9</v>
      </c>
      <c r="E19" s="33">
        <v>2</v>
      </c>
      <c r="F19" s="13">
        <v>795</v>
      </c>
      <c r="G19" s="14">
        <f t="shared" ref="G19" si="5">F19</f>
        <v>795</v>
      </c>
      <c r="H19" s="25">
        <f t="shared" si="2"/>
        <v>0</v>
      </c>
      <c r="I19" s="68"/>
    </row>
    <row r="20" spans="1:9" ht="23.25" thickBot="1" x14ac:dyDescent="0.3">
      <c r="A20" s="32">
        <v>221265</v>
      </c>
      <c r="B20" s="40"/>
      <c r="C20" s="61" t="s">
        <v>26</v>
      </c>
      <c r="D20" s="45" t="s">
        <v>11</v>
      </c>
      <c r="E20" s="38">
        <v>10</v>
      </c>
      <c r="F20" s="58">
        <v>9281.65</v>
      </c>
      <c r="G20" s="9">
        <v>0</v>
      </c>
      <c r="H20" s="17">
        <f>F20</f>
        <v>9281.65</v>
      </c>
      <c r="I20" s="67"/>
    </row>
    <row r="21" spans="1:9" ht="15.75" thickBot="1" x14ac:dyDescent="0.3">
      <c r="A21" s="30"/>
      <c r="B21" s="42"/>
      <c r="C21" s="70"/>
      <c r="D21" s="43" t="s">
        <v>13</v>
      </c>
      <c r="E21" s="37">
        <v>904</v>
      </c>
      <c r="F21" s="11">
        <v>2973806.26</v>
      </c>
      <c r="G21" s="6">
        <v>0</v>
      </c>
      <c r="H21" s="7">
        <f t="shared" ref="H21" si="6">F21</f>
        <v>2973806.26</v>
      </c>
      <c r="I21" s="68"/>
    </row>
    <row r="22" spans="1:9" ht="34.5" thickBot="1" x14ac:dyDescent="0.3">
      <c r="A22" s="44">
        <v>221266</v>
      </c>
      <c r="B22" s="48"/>
      <c r="C22" s="61" t="s">
        <v>27</v>
      </c>
      <c r="D22" s="49" t="s">
        <v>8</v>
      </c>
      <c r="E22" s="38"/>
      <c r="F22" s="15">
        <f>F23</f>
        <v>6294.76</v>
      </c>
      <c r="G22" s="9">
        <f t="shared" ref="G22:H22" si="7">G23</f>
        <v>0</v>
      </c>
      <c r="H22" s="17">
        <f t="shared" si="7"/>
        <v>6294.76</v>
      </c>
      <c r="I22" s="67"/>
    </row>
    <row r="23" spans="1:9" x14ac:dyDescent="0.25">
      <c r="A23" s="29"/>
      <c r="B23" s="34"/>
      <c r="C23" s="72"/>
      <c r="D23" s="50" t="s">
        <v>9</v>
      </c>
      <c r="E23" s="27">
        <v>2</v>
      </c>
      <c r="F23" s="16">
        <v>6294.76</v>
      </c>
      <c r="G23" s="10">
        <v>0</v>
      </c>
      <c r="H23" s="22">
        <f t="shared" ref="H23:H25" si="8">F23-G23</f>
        <v>6294.76</v>
      </c>
      <c r="I23" s="67"/>
    </row>
    <row r="24" spans="1:9" x14ac:dyDescent="0.25">
      <c r="A24" s="29"/>
      <c r="B24" s="34"/>
      <c r="C24" s="72"/>
      <c r="D24" s="51" t="s">
        <v>10</v>
      </c>
      <c r="E24" s="27"/>
      <c r="F24" s="11">
        <f>F25</f>
        <v>112590.86</v>
      </c>
      <c r="G24" s="6">
        <f t="shared" ref="G24:H24" si="9">G25</f>
        <v>0</v>
      </c>
      <c r="H24" s="7">
        <f t="shared" si="9"/>
        <v>112590.86</v>
      </c>
      <c r="I24" s="67"/>
    </row>
    <row r="25" spans="1:9" ht="15.75" thickBot="1" x14ac:dyDescent="0.3">
      <c r="A25" s="29"/>
      <c r="B25" s="34"/>
      <c r="C25" s="69"/>
      <c r="D25" s="50" t="s">
        <v>9</v>
      </c>
      <c r="E25" s="27">
        <v>38</v>
      </c>
      <c r="F25" s="16">
        <v>112590.86</v>
      </c>
      <c r="G25" s="10">
        <v>0</v>
      </c>
      <c r="H25" s="22">
        <f t="shared" si="8"/>
        <v>112590.86</v>
      </c>
      <c r="I25" s="68"/>
    </row>
    <row r="26" spans="1:9" ht="45.75" x14ac:dyDescent="0.25">
      <c r="A26" s="44">
        <v>231607</v>
      </c>
      <c r="B26" s="45" t="s">
        <v>45</v>
      </c>
      <c r="C26" s="71" t="s">
        <v>44</v>
      </c>
      <c r="D26" s="49" t="s">
        <v>14</v>
      </c>
      <c r="E26" s="28"/>
      <c r="F26" s="59">
        <f>F27</f>
        <v>24680.48</v>
      </c>
      <c r="G26" s="39">
        <v>0</v>
      </c>
      <c r="H26" s="60">
        <f>H27</f>
        <v>24680.48</v>
      </c>
      <c r="I26" s="68"/>
    </row>
    <row r="27" spans="1:9" ht="35.25" thickBot="1" x14ac:dyDescent="0.3">
      <c r="A27" s="30"/>
      <c r="B27" s="42"/>
      <c r="C27" s="70"/>
      <c r="D27" s="47" t="s">
        <v>15</v>
      </c>
      <c r="E27" s="33">
        <v>6</v>
      </c>
      <c r="F27" s="13">
        <v>24680.48</v>
      </c>
      <c r="G27" s="14">
        <v>0</v>
      </c>
      <c r="H27" s="25">
        <f>F27</f>
        <v>24680.48</v>
      </c>
      <c r="I27" s="68"/>
    </row>
    <row r="28" spans="1:9" ht="46.5" thickBot="1" x14ac:dyDescent="0.3">
      <c r="A28" s="44">
        <v>221297</v>
      </c>
      <c r="B28" s="40" t="s">
        <v>29</v>
      </c>
      <c r="C28" s="61" t="s">
        <v>28</v>
      </c>
      <c r="D28" s="49" t="s">
        <v>14</v>
      </c>
      <c r="E28" s="27"/>
      <c r="F28" s="16">
        <f>F29</f>
        <v>2602.2800000000002</v>
      </c>
      <c r="G28" s="10">
        <v>0</v>
      </c>
      <c r="H28" s="22">
        <f>H29</f>
        <v>2602.2800000000002</v>
      </c>
      <c r="I28" s="67"/>
    </row>
    <row r="29" spans="1:9" ht="35.25" thickBot="1" x14ac:dyDescent="0.3">
      <c r="A29" s="30"/>
      <c r="B29" s="42"/>
      <c r="C29" s="70"/>
      <c r="D29" s="47" t="s">
        <v>15</v>
      </c>
      <c r="E29" s="37">
        <v>4</v>
      </c>
      <c r="F29" s="16">
        <v>2602.2800000000002</v>
      </c>
      <c r="G29" s="10">
        <v>0</v>
      </c>
      <c r="H29" s="22">
        <f>F29</f>
        <v>2602.2800000000002</v>
      </c>
      <c r="I29" s="68"/>
    </row>
    <row r="30" spans="1:9" ht="23.25" thickBot="1" x14ac:dyDescent="0.3">
      <c r="A30" s="44">
        <v>231579</v>
      </c>
      <c r="B30" s="45"/>
      <c r="C30" s="61" t="s">
        <v>32</v>
      </c>
      <c r="D30" s="45" t="s">
        <v>10</v>
      </c>
      <c r="E30" s="38"/>
      <c r="F30" s="15">
        <f>F31+F36+F35+F32+F33+F34</f>
        <v>244762.91000000003</v>
      </c>
      <c r="G30" s="9">
        <f>G31+G36+G35+G32+G33+G34</f>
        <v>244762.91000000003</v>
      </c>
      <c r="H30" s="17">
        <f t="shared" ref="H30:H52" si="10">F30-G30</f>
        <v>0</v>
      </c>
    </row>
    <row r="31" spans="1:9" x14ac:dyDescent="0.25">
      <c r="A31" s="24"/>
      <c r="B31" s="41"/>
      <c r="C31" s="72"/>
      <c r="D31" s="34" t="s">
        <v>9</v>
      </c>
      <c r="E31" s="27">
        <v>75</v>
      </c>
      <c r="F31" s="26">
        <v>176441.41</v>
      </c>
      <c r="G31" s="10">
        <f>F31</f>
        <v>176441.41</v>
      </c>
      <c r="H31" s="22">
        <f t="shared" si="10"/>
        <v>0</v>
      </c>
    </row>
    <row r="32" spans="1:9" x14ac:dyDescent="0.25">
      <c r="A32" s="24"/>
      <c r="B32" s="41"/>
      <c r="C32" s="72"/>
      <c r="D32" s="34" t="s">
        <v>40</v>
      </c>
      <c r="E32" s="27">
        <v>1</v>
      </c>
      <c r="F32" s="26">
        <v>615</v>
      </c>
      <c r="G32" s="10">
        <f t="shared" ref="G32:G34" si="11">F32</f>
        <v>615</v>
      </c>
      <c r="H32" s="22">
        <f t="shared" si="10"/>
        <v>0</v>
      </c>
    </row>
    <row r="33" spans="1:11" x14ac:dyDescent="0.25">
      <c r="A33" s="24"/>
      <c r="B33" s="41"/>
      <c r="C33" s="72"/>
      <c r="D33" s="34" t="s">
        <v>36</v>
      </c>
      <c r="E33" s="27">
        <v>2</v>
      </c>
      <c r="F33" s="26">
        <v>9898.98</v>
      </c>
      <c r="G33" s="10">
        <f t="shared" si="11"/>
        <v>9898.98</v>
      </c>
      <c r="H33" s="22">
        <f t="shared" si="10"/>
        <v>0</v>
      </c>
    </row>
    <row r="34" spans="1:11" x14ac:dyDescent="0.25">
      <c r="A34" s="24"/>
      <c r="B34" s="41"/>
      <c r="C34" s="72"/>
      <c r="D34" s="34" t="s">
        <v>37</v>
      </c>
      <c r="E34" s="27">
        <v>6</v>
      </c>
      <c r="F34" s="26">
        <v>10326.86</v>
      </c>
      <c r="G34" s="10">
        <f t="shared" si="11"/>
        <v>10326.86</v>
      </c>
      <c r="H34" s="22">
        <f t="shared" si="10"/>
        <v>0</v>
      </c>
    </row>
    <row r="35" spans="1:11" x14ac:dyDescent="0.25">
      <c r="A35" s="24"/>
      <c r="B35" s="41"/>
      <c r="C35" s="72"/>
      <c r="D35" s="34" t="s">
        <v>34</v>
      </c>
      <c r="E35" s="27">
        <v>6</v>
      </c>
      <c r="F35" s="26">
        <v>35679.9</v>
      </c>
      <c r="G35" s="10">
        <f>F35</f>
        <v>35679.9</v>
      </c>
      <c r="H35" s="22">
        <f t="shared" si="10"/>
        <v>0</v>
      </c>
    </row>
    <row r="36" spans="1:11" x14ac:dyDescent="0.25">
      <c r="A36" s="24"/>
      <c r="B36" s="41"/>
      <c r="C36" s="72"/>
      <c r="D36" s="57" t="s">
        <v>35</v>
      </c>
      <c r="E36" s="27">
        <v>10</v>
      </c>
      <c r="F36" s="16">
        <v>11800.76</v>
      </c>
      <c r="G36" s="10">
        <f t="shared" ref="G36" si="12">F36</f>
        <v>11800.76</v>
      </c>
      <c r="H36" s="22">
        <f t="shared" si="10"/>
        <v>0</v>
      </c>
    </row>
    <row r="37" spans="1:11" x14ac:dyDescent="0.25">
      <c r="A37" s="24"/>
      <c r="B37" s="41"/>
      <c r="C37" s="72"/>
      <c r="D37" s="41" t="s">
        <v>8</v>
      </c>
      <c r="E37" s="27"/>
      <c r="F37" s="11">
        <f>+F38</f>
        <v>23635.439999999999</v>
      </c>
      <c r="G37" s="6">
        <f>F37</f>
        <v>23635.439999999999</v>
      </c>
      <c r="H37" s="7">
        <f t="shared" si="10"/>
        <v>0</v>
      </c>
    </row>
    <row r="38" spans="1:11" ht="15.75" thickBot="1" x14ac:dyDescent="0.3">
      <c r="A38" s="46"/>
      <c r="B38" s="43"/>
      <c r="C38" s="73"/>
      <c r="D38" s="42" t="s">
        <v>9</v>
      </c>
      <c r="E38" s="37">
        <v>9</v>
      </c>
      <c r="F38" s="13">
        <v>23635.439999999999</v>
      </c>
      <c r="G38" s="14">
        <f t="shared" ref="G38" si="13">F38</f>
        <v>23635.439999999999</v>
      </c>
      <c r="H38" s="25">
        <f t="shared" si="10"/>
        <v>0</v>
      </c>
      <c r="I38" s="68"/>
    </row>
    <row r="39" spans="1:11" ht="15.75" thickBot="1" x14ac:dyDescent="0.3">
      <c r="A39" s="32">
        <v>231580</v>
      </c>
      <c r="B39" s="40"/>
      <c r="C39" s="61" t="s">
        <v>38</v>
      </c>
      <c r="D39" s="40" t="s">
        <v>22</v>
      </c>
      <c r="E39" s="36">
        <v>387</v>
      </c>
      <c r="F39" s="11">
        <v>2452245.79</v>
      </c>
      <c r="G39" s="6">
        <f>F39</f>
        <v>2452245.79</v>
      </c>
      <c r="H39" s="7">
        <f t="shared" si="10"/>
        <v>0</v>
      </c>
    </row>
    <row r="40" spans="1:11" x14ac:dyDescent="0.25">
      <c r="A40" s="29"/>
      <c r="B40" s="34"/>
      <c r="C40" s="69"/>
      <c r="D40" s="41" t="s">
        <v>11</v>
      </c>
      <c r="E40" s="27">
        <v>2</v>
      </c>
      <c r="F40" s="12">
        <f>15500+758</f>
        <v>16258</v>
      </c>
      <c r="G40" s="6">
        <f>F40</f>
        <v>16258</v>
      </c>
      <c r="H40" s="7">
        <f t="shared" si="10"/>
        <v>0</v>
      </c>
    </row>
    <row r="41" spans="1:11" x14ac:dyDescent="0.25">
      <c r="A41" s="29"/>
      <c r="B41" s="34"/>
      <c r="C41" s="69"/>
      <c r="D41" s="41" t="s">
        <v>33</v>
      </c>
      <c r="E41" s="27">
        <v>422</v>
      </c>
      <c r="F41" s="12">
        <v>2399298.36</v>
      </c>
      <c r="G41" s="6">
        <f>F41</f>
        <v>2399298.36</v>
      </c>
      <c r="H41" s="7">
        <f t="shared" si="10"/>
        <v>0</v>
      </c>
    </row>
    <row r="42" spans="1:11" x14ac:dyDescent="0.25">
      <c r="A42" s="29"/>
      <c r="B42" s="34"/>
      <c r="C42" s="69"/>
      <c r="D42" s="41" t="s">
        <v>39</v>
      </c>
      <c r="E42" s="27">
        <v>240</v>
      </c>
      <c r="F42" s="12">
        <v>819454.34</v>
      </c>
      <c r="G42" s="6">
        <f>F42</f>
        <v>819454.34</v>
      </c>
      <c r="H42" s="7">
        <f t="shared" si="10"/>
        <v>0</v>
      </c>
    </row>
    <row r="43" spans="1:11" x14ac:dyDescent="0.25">
      <c r="A43" s="29"/>
      <c r="B43" s="34"/>
      <c r="C43" s="69"/>
      <c r="D43" s="41" t="s">
        <v>16</v>
      </c>
      <c r="E43" s="27">
        <v>2</v>
      </c>
      <c r="F43" s="12">
        <v>7581</v>
      </c>
      <c r="G43" s="6">
        <f>F43</f>
        <v>7581</v>
      </c>
      <c r="H43" s="7">
        <f t="shared" si="10"/>
        <v>0</v>
      </c>
    </row>
    <row r="44" spans="1:11" x14ac:dyDescent="0.25">
      <c r="A44" s="29"/>
      <c r="B44" s="34"/>
      <c r="C44" s="69"/>
      <c r="D44" s="41" t="s">
        <v>31</v>
      </c>
      <c r="E44" s="27">
        <v>6</v>
      </c>
      <c r="F44" s="11">
        <v>1884.78</v>
      </c>
      <c r="G44" s="6">
        <f t="shared" ref="G44:G47" si="14">F44</f>
        <v>1884.78</v>
      </c>
      <c r="H44" s="7">
        <f t="shared" si="10"/>
        <v>0</v>
      </c>
    </row>
    <row r="45" spans="1:11" x14ac:dyDescent="0.25">
      <c r="A45" s="29"/>
      <c r="B45" s="34"/>
      <c r="C45" s="69"/>
      <c r="D45" s="41" t="s">
        <v>41</v>
      </c>
      <c r="E45" s="27">
        <v>105</v>
      </c>
      <c r="F45" s="11">
        <v>257721.74</v>
      </c>
      <c r="G45" s="6">
        <f t="shared" si="14"/>
        <v>257721.74</v>
      </c>
      <c r="H45" s="7">
        <f t="shared" si="10"/>
        <v>0</v>
      </c>
    </row>
    <row r="46" spans="1:11" x14ac:dyDescent="0.25">
      <c r="A46" s="29"/>
      <c r="B46" s="34"/>
      <c r="C46" s="69"/>
      <c r="D46" s="41" t="s">
        <v>21</v>
      </c>
      <c r="E46" s="27">
        <v>273</v>
      </c>
      <c r="F46" s="12">
        <v>612222.47</v>
      </c>
      <c r="G46" s="6">
        <f t="shared" si="14"/>
        <v>612222.47</v>
      </c>
      <c r="H46" s="7">
        <f t="shared" si="10"/>
        <v>0</v>
      </c>
    </row>
    <row r="47" spans="1:11" ht="15.75" thickBot="1" x14ac:dyDescent="0.3">
      <c r="A47" s="29"/>
      <c r="B47" s="34"/>
      <c r="C47" s="69"/>
      <c r="D47" s="41" t="s">
        <v>13</v>
      </c>
      <c r="E47" s="27">
        <v>2792</v>
      </c>
      <c r="F47" s="11">
        <v>6784230.5</v>
      </c>
      <c r="G47" s="6">
        <f t="shared" si="14"/>
        <v>6784230.5</v>
      </c>
      <c r="H47" s="7">
        <f t="shared" si="10"/>
        <v>0</v>
      </c>
      <c r="I47" s="68"/>
      <c r="K47" s="2"/>
    </row>
    <row r="48" spans="1:11" ht="22.5" x14ac:dyDescent="0.25">
      <c r="A48" s="44">
        <v>231589</v>
      </c>
      <c r="B48" s="45" t="s">
        <v>46</v>
      </c>
      <c r="C48" s="71" t="s">
        <v>43</v>
      </c>
      <c r="D48" s="52" t="s">
        <v>17</v>
      </c>
      <c r="E48" s="31"/>
      <c r="F48" s="79">
        <f>F49</f>
        <v>7093.63</v>
      </c>
      <c r="G48" s="9">
        <f>F48</f>
        <v>7093.63</v>
      </c>
      <c r="H48" s="17">
        <f t="shared" si="10"/>
        <v>0</v>
      </c>
    </row>
    <row r="49" spans="1:10" x14ac:dyDescent="0.25">
      <c r="A49" s="23"/>
      <c r="B49" s="53"/>
      <c r="C49" s="69"/>
      <c r="D49" s="53" t="s">
        <v>20</v>
      </c>
      <c r="E49" s="64">
        <v>4</v>
      </c>
      <c r="F49" s="77">
        <v>7093.63</v>
      </c>
      <c r="G49" s="10">
        <f t="shared" ref="G49:G52" si="15">F49</f>
        <v>7093.63</v>
      </c>
      <c r="H49" s="22">
        <f t="shared" si="10"/>
        <v>0</v>
      </c>
    </row>
    <row r="50" spans="1:10" ht="45" x14ac:dyDescent="0.25">
      <c r="A50" s="23"/>
      <c r="B50" s="53"/>
      <c r="C50" s="69"/>
      <c r="D50" s="54" t="s">
        <v>14</v>
      </c>
      <c r="E50" s="65"/>
      <c r="F50" s="76">
        <f>F52+F51</f>
        <v>34939.89</v>
      </c>
      <c r="G50" s="76">
        <f>G52+G51</f>
        <v>34939.89</v>
      </c>
      <c r="H50" s="7">
        <f t="shared" si="10"/>
        <v>0</v>
      </c>
    </row>
    <row r="51" spans="1:10" ht="33.75" x14ac:dyDescent="0.25">
      <c r="A51" s="23"/>
      <c r="B51" s="53"/>
      <c r="C51" s="69"/>
      <c r="D51" s="53" t="s">
        <v>19</v>
      </c>
      <c r="E51" s="65">
        <v>13</v>
      </c>
      <c r="F51" s="78">
        <v>30067.01</v>
      </c>
      <c r="G51" s="10">
        <f t="shared" ref="G51" si="16">F51</f>
        <v>30067.01</v>
      </c>
      <c r="H51" s="22">
        <f t="shared" ref="H51" si="17">F51-G51</f>
        <v>0</v>
      </c>
    </row>
    <row r="52" spans="1:10" ht="34.5" thickBot="1" x14ac:dyDescent="0.3">
      <c r="A52" s="55"/>
      <c r="B52" s="56"/>
      <c r="C52" s="70"/>
      <c r="D52" s="56" t="s">
        <v>42</v>
      </c>
      <c r="E52" s="75">
        <v>1</v>
      </c>
      <c r="F52" s="80">
        <v>4872.88</v>
      </c>
      <c r="G52" s="14">
        <f t="shared" si="15"/>
        <v>4872.88</v>
      </c>
      <c r="H52" s="25">
        <f t="shared" si="10"/>
        <v>0</v>
      </c>
      <c r="I52" s="68"/>
    </row>
    <row r="53" spans="1:10" x14ac:dyDescent="0.25">
      <c r="A53" s="34"/>
      <c r="B53" s="34"/>
      <c r="C53" s="69"/>
      <c r="D53" s="34"/>
      <c r="E53" s="62"/>
      <c r="F53" s="10"/>
      <c r="G53" s="10"/>
      <c r="H53" s="10"/>
      <c r="I53" s="68"/>
    </row>
    <row r="54" spans="1:10" x14ac:dyDescent="0.25">
      <c r="A54" s="34"/>
      <c r="B54" s="34"/>
      <c r="C54" s="69"/>
      <c r="D54" s="34"/>
      <c r="E54" s="62"/>
      <c r="F54" s="10"/>
      <c r="G54" s="10"/>
      <c r="H54" s="10"/>
      <c r="I54" s="68"/>
    </row>
    <row r="55" spans="1:10" x14ac:dyDescent="0.25">
      <c r="A55" s="34"/>
      <c r="B55" s="34"/>
      <c r="C55" s="69"/>
      <c r="D55" s="34"/>
      <c r="E55" s="62"/>
      <c r="F55" s="10"/>
      <c r="G55" s="10"/>
      <c r="H55" s="10"/>
      <c r="I55" s="68"/>
    </row>
    <row r="56" spans="1:10" x14ac:dyDescent="0.25">
      <c r="A56" s="34"/>
      <c r="B56" s="34"/>
      <c r="C56" s="69"/>
      <c r="D56" s="34"/>
      <c r="E56" s="62"/>
      <c r="F56" s="10"/>
      <c r="G56" s="10"/>
      <c r="H56" s="10"/>
      <c r="I56" s="68"/>
    </row>
    <row r="57" spans="1:10" x14ac:dyDescent="0.25">
      <c r="A57" s="34"/>
      <c r="B57" s="34"/>
      <c r="C57" s="69"/>
      <c r="D57" s="34"/>
      <c r="E57" s="62"/>
      <c r="F57" s="10"/>
      <c r="G57" s="10"/>
      <c r="H57" s="10"/>
      <c r="I57" s="68"/>
    </row>
    <row r="58" spans="1:10" x14ac:dyDescent="0.25">
      <c r="A58" s="34"/>
      <c r="B58" s="34"/>
      <c r="C58" s="69"/>
      <c r="D58" s="34"/>
      <c r="E58" s="62"/>
      <c r="F58" s="10"/>
      <c r="G58" s="10"/>
      <c r="H58" s="10"/>
      <c r="I58" s="68"/>
    </row>
    <row r="59" spans="1:10" x14ac:dyDescent="0.25">
      <c r="A59" s="34"/>
      <c r="B59" s="34"/>
      <c r="C59" s="69"/>
      <c r="D59" s="34"/>
      <c r="E59" s="62"/>
      <c r="F59" s="10"/>
      <c r="G59" s="10"/>
      <c r="H59" s="10"/>
      <c r="I59" s="68"/>
    </row>
    <row r="60" spans="1:10" x14ac:dyDescent="0.25">
      <c r="A60" s="34"/>
      <c r="B60" s="34"/>
      <c r="C60" s="69"/>
      <c r="D60" s="34"/>
      <c r="E60" s="62"/>
      <c r="F60" s="10"/>
      <c r="G60" s="10"/>
      <c r="H60" s="10"/>
      <c r="I60" s="68"/>
    </row>
    <row r="61" spans="1:10" x14ac:dyDescent="0.25">
      <c r="A61" s="34"/>
      <c r="B61" s="34"/>
      <c r="C61" s="69"/>
      <c r="D61" s="34"/>
      <c r="E61" s="62"/>
      <c r="F61" s="10"/>
      <c r="G61" s="10"/>
      <c r="H61" s="10"/>
      <c r="I61" s="68"/>
    </row>
    <row r="62" spans="1:10" x14ac:dyDescent="0.25">
      <c r="E62" s="67"/>
      <c r="I62" s="67"/>
      <c r="J62" s="2"/>
    </row>
    <row r="68" spans="9:9" x14ac:dyDescent="0.25">
      <c r="I68" s="67"/>
    </row>
  </sheetData>
  <mergeCells count="7">
    <mergeCell ref="F2:H2"/>
    <mergeCell ref="A3:A4"/>
    <mergeCell ref="B3:B4"/>
    <mergeCell ref="C3:C4"/>
    <mergeCell ref="D3:D4"/>
    <mergeCell ref="E3:E4"/>
    <mergeCell ref="F3:H3"/>
  </mergeCells>
  <printOptions gridLines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ESITAMISEKS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Noorkõiv</dc:creator>
  <cp:lastModifiedBy>Heli Noorkõiv</cp:lastModifiedBy>
  <cp:lastPrinted>2019-04-03T11:49:38Z</cp:lastPrinted>
  <dcterms:created xsi:type="dcterms:W3CDTF">2017-04-26T07:43:58Z</dcterms:created>
  <dcterms:modified xsi:type="dcterms:W3CDTF">2025-04-15T04:37:34Z</dcterms:modified>
</cp:coreProperties>
</file>